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6465"/>
  </bookViews>
  <sheets>
    <sheet name="30-03-2015" sheetId="1" r:id="rId1"/>
    <sheet name="31-03-2015" sheetId="4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9" i="4" l="1"/>
  <c r="F8" i="4"/>
  <c r="F6" i="4"/>
  <c r="F4" i="4"/>
  <c r="D9" i="4"/>
  <c r="D8" i="4"/>
  <c r="D6" i="4"/>
  <c r="D5" i="4"/>
  <c r="D4" i="4"/>
  <c r="F9" i="1" l="1"/>
  <c r="F8" i="1"/>
  <c r="F6" i="1"/>
  <c r="D9" i="1"/>
  <c r="D8" i="1"/>
  <c r="D6" i="1"/>
  <c r="D5" i="1"/>
  <c r="D4" i="1"/>
</calcChain>
</file>

<file path=xl/sharedStrings.xml><?xml version="1.0" encoding="utf-8"?>
<sst xmlns="http://schemas.openxmlformats.org/spreadsheetml/2006/main" count="47" uniqueCount="32">
  <si>
    <t>TERRENO EL 30/03/2015</t>
  </si>
  <si>
    <t>Ancho (m)</t>
  </si>
  <si>
    <t>Largo (m)</t>
  </si>
  <si>
    <t>N° Grietas + Fisuras</t>
  </si>
  <si>
    <t>C1 Coef. Rugosidad</t>
  </si>
  <si>
    <t>N° Losas Reemplazar</t>
  </si>
  <si>
    <t>CALLE PARIS ( SAN FCO. Y SANTA ROSA</t>
  </si>
  <si>
    <t>CALLE CONDOR ( SAN FCO. Y SAN DIEGO)</t>
  </si>
  <si>
    <t>PROMEDIO</t>
  </si>
  <si>
    <t>9*4</t>
  </si>
  <si>
    <t>Losa tipo (m)</t>
  </si>
  <si>
    <t>10*3,5</t>
  </si>
  <si>
    <t>9;17;30;16</t>
  </si>
  <si>
    <t>103;106;103;104</t>
  </si>
  <si>
    <t>7;8;8;8</t>
  </si>
  <si>
    <t>284;310;200;271</t>
  </si>
  <si>
    <t>14;18;11;10</t>
  </si>
  <si>
    <t>5;4;4 (N° Entero)</t>
  </si>
  <si>
    <t>3;4 (N° Entero)</t>
  </si>
  <si>
    <t>375;400;259;180 (N° Entero)</t>
  </si>
  <si>
    <t>5;4;4;5;5</t>
  </si>
  <si>
    <t>5;3;4;4</t>
  </si>
  <si>
    <t>9,6*4,1</t>
  </si>
  <si>
    <t>9,5*3,3</t>
  </si>
  <si>
    <t>6;13;9;10</t>
  </si>
  <si>
    <t>20;25;17;13</t>
  </si>
  <si>
    <t>344;343;326;452;390</t>
  </si>
  <si>
    <t>511;_576;557;460</t>
  </si>
  <si>
    <t>330;344;330;343</t>
  </si>
  <si>
    <t>103,5;103,7</t>
  </si>
  <si>
    <t>8,2;8,3;8,1</t>
  </si>
  <si>
    <t>TERRENO EL 31/03/2015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</si>
</sst>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left" vertical="center" wrapText="1"/>
    </xf>
    <xf numFmtId="1" fontId="0" fillId="0" borderId="8" xfId="0" applyNumberFormat="1" applyBorder="1"/>
    <xf numFmtId="1" fontId="0" fillId="0" borderId="5" xfId="0" applyNumberFormat="1" applyBorder="1"/>
    <xf numFmtId="0" fontId="0" fillId="0" borderId="13" xfId="0" applyBorder="1"/>
    <xf numFmtId="0" fontId="0" fillId="0" borderId="14" xfId="0" applyBorder="1"/>
    <xf numFmtId="0" fontId="1" fillId="0" borderId="1" xfId="0" applyFont="1" applyBorder="1" applyAlignment="1">
      <alignment horizontal="center" vertical="center" wrapText="1"/>
    </xf>
    <xf numFmtId="0" fontId="0" fillId="0" borderId="13" xfId="0" applyNumberFormat="1" applyBorder="1"/>
    <xf numFmtId="0" fontId="0" fillId="0" borderId="11" xfId="0" applyBorder="1" applyAlignment="1">
      <alignment horizontal="left"/>
    </xf>
    <xf numFmtId="0" fontId="0" fillId="0" borderId="13" xfId="0" applyBorder="1" applyAlignment="1">
      <alignment horizontal="left"/>
    </xf>
    <xf numFmtId="0" fontId="1" fillId="2" borderId="12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/>
    </xf>
    <xf numFmtId="4" fontId="1" fillId="2" borderId="6" xfId="0" applyNumberFormat="1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F9"/>
  <sheetViews>
    <sheetView tabSelected="1" workbookViewId="0">
      <selection activeCell="C18" sqref="C18"/>
    </sheetView>
  </sheetViews>
  <sheetFormatPr baseColWidth="10" defaultRowHeight="15" x14ac:dyDescent="0.25"/>
  <cols>
    <col min="2" max="2" width="26" customWidth="1"/>
    <col min="3" max="3" width="20.5703125" customWidth="1"/>
    <col min="4" max="4" width="13.85546875" customWidth="1"/>
    <col min="5" max="5" width="31.85546875" customWidth="1"/>
  </cols>
  <sheetData>
    <row r="2" spans="2:6" ht="15.75" thickBot="1" x14ac:dyDescent="0.3">
      <c r="B2" t="s">
        <v>0</v>
      </c>
    </row>
    <row r="3" spans="2:6" ht="27.75" customHeight="1" thickBot="1" x14ac:dyDescent="0.3">
      <c r="B3" s="22" t="s">
        <v>6</v>
      </c>
      <c r="C3" s="22"/>
      <c r="D3" s="10" t="s">
        <v>8</v>
      </c>
      <c r="E3" s="14" t="s">
        <v>7</v>
      </c>
      <c r="F3" s="10" t="s">
        <v>8</v>
      </c>
    </row>
    <row r="4" spans="2:6" x14ac:dyDescent="0.25">
      <c r="B4" s="5" t="s">
        <v>2</v>
      </c>
      <c r="C4" s="1" t="s">
        <v>13</v>
      </c>
      <c r="D4" s="15">
        <f>+(103+106+103+104)/4</f>
        <v>104</v>
      </c>
      <c r="E4" s="12">
        <v>330</v>
      </c>
      <c r="F4" s="15">
        <v>330</v>
      </c>
    </row>
    <row r="5" spans="2:6" x14ac:dyDescent="0.25">
      <c r="B5" s="2" t="s">
        <v>1</v>
      </c>
      <c r="C5" s="3" t="s">
        <v>14</v>
      </c>
      <c r="D5" s="16">
        <f>+(7+8+8+8)/4</f>
        <v>7.75</v>
      </c>
      <c r="E5" s="13">
        <v>7</v>
      </c>
      <c r="F5" s="16">
        <v>7</v>
      </c>
    </row>
    <row r="6" spans="2:6" x14ac:dyDescent="0.25">
      <c r="B6" s="2" t="s">
        <v>3</v>
      </c>
      <c r="C6" s="3" t="s">
        <v>15</v>
      </c>
      <c r="D6" s="17">
        <f>+(284+310+200+271)/4</f>
        <v>266.25</v>
      </c>
      <c r="E6" s="8" t="s">
        <v>19</v>
      </c>
      <c r="F6" s="19">
        <f>+(375+400+259+180)/4</f>
        <v>303.5</v>
      </c>
    </row>
    <row r="7" spans="2:6" x14ac:dyDescent="0.25">
      <c r="B7" s="2" t="s">
        <v>10</v>
      </c>
      <c r="C7" s="3" t="s">
        <v>9</v>
      </c>
      <c r="D7" s="17" t="s">
        <v>9</v>
      </c>
      <c r="E7" s="8" t="s">
        <v>11</v>
      </c>
      <c r="F7" s="20" t="s">
        <v>11</v>
      </c>
    </row>
    <row r="8" spans="2:6" x14ac:dyDescent="0.25">
      <c r="B8" s="2" t="s">
        <v>4</v>
      </c>
      <c r="C8" s="7" t="s">
        <v>17</v>
      </c>
      <c r="D8" s="17">
        <f>+(5+4+4)/3</f>
        <v>4.333333333333333</v>
      </c>
      <c r="E8" s="11" t="s">
        <v>18</v>
      </c>
      <c r="F8" s="17">
        <f>7/2</f>
        <v>3.5</v>
      </c>
    </row>
    <row r="9" spans="2:6" ht="15.75" thickBot="1" x14ac:dyDescent="0.3">
      <c r="B9" s="4" t="s">
        <v>5</v>
      </c>
      <c r="C9" s="6" t="s">
        <v>16</v>
      </c>
      <c r="D9" s="18">
        <f>+(14+18+11+10)/4</f>
        <v>13.25</v>
      </c>
      <c r="E9" s="9" t="s">
        <v>12</v>
      </c>
      <c r="F9" s="21">
        <f>+(9+17+30+16)/4</f>
        <v>18</v>
      </c>
    </row>
  </sheetData>
  <mergeCells count="1">
    <mergeCell ref="B3:C3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F11"/>
  <sheetViews>
    <sheetView workbookViewId="0">
      <selection activeCell="F9" sqref="F9"/>
    </sheetView>
  </sheetViews>
  <sheetFormatPr baseColWidth="10" defaultRowHeight="15" x14ac:dyDescent="0.25"/>
  <cols>
    <col min="2" max="2" width="23.42578125" customWidth="1"/>
    <col min="3" max="3" width="20.7109375" customWidth="1"/>
    <col min="4" max="4" width="13.85546875" customWidth="1"/>
    <col min="5" max="5" width="33.28515625" customWidth="1"/>
  </cols>
  <sheetData>
    <row r="2" spans="2:6" ht="15.75" thickBot="1" x14ac:dyDescent="0.3">
      <c r="B2" t="s">
        <v>31</v>
      </c>
    </row>
    <row r="3" spans="2:6" ht="27.75" customHeight="1" thickBot="1" x14ac:dyDescent="0.3">
      <c r="B3" s="22" t="s">
        <v>6</v>
      </c>
      <c r="C3" s="22"/>
      <c r="D3" s="10" t="s">
        <v>8</v>
      </c>
      <c r="E3" s="14" t="s">
        <v>7</v>
      </c>
      <c r="F3" s="10" t="s">
        <v>8</v>
      </c>
    </row>
    <row r="4" spans="2:6" x14ac:dyDescent="0.25">
      <c r="B4" s="5" t="s">
        <v>2</v>
      </c>
      <c r="C4" s="1" t="s">
        <v>29</v>
      </c>
      <c r="D4" s="15">
        <f>+(103.5+103.7)/2</f>
        <v>103.6</v>
      </c>
      <c r="E4" s="12" t="s">
        <v>28</v>
      </c>
      <c r="F4" s="15">
        <f>+(330+344+330+343)/4</f>
        <v>336.75</v>
      </c>
    </row>
    <row r="5" spans="2:6" x14ac:dyDescent="0.25">
      <c r="B5" s="2" t="s">
        <v>1</v>
      </c>
      <c r="C5" s="3" t="s">
        <v>30</v>
      </c>
      <c r="D5" s="16">
        <f>+(8.2+8.3+8.1)/3</f>
        <v>8.2000000000000011</v>
      </c>
      <c r="E5" s="13">
        <v>6.5</v>
      </c>
      <c r="F5" s="16">
        <v>6.5</v>
      </c>
    </row>
    <row r="6" spans="2:6" x14ac:dyDescent="0.25">
      <c r="B6" s="2" t="s">
        <v>3</v>
      </c>
      <c r="C6" s="3" t="s">
        <v>26</v>
      </c>
      <c r="D6" s="17">
        <f>+(344+343+326+452+390)/5</f>
        <v>371</v>
      </c>
      <c r="E6" s="8" t="s">
        <v>27</v>
      </c>
      <c r="F6" s="19">
        <f>+(511+576+557+460)/4</f>
        <v>526</v>
      </c>
    </row>
    <row r="7" spans="2:6" x14ac:dyDescent="0.25">
      <c r="B7" s="2" t="s">
        <v>10</v>
      </c>
      <c r="C7" s="3" t="s">
        <v>22</v>
      </c>
      <c r="D7" s="17" t="s">
        <v>22</v>
      </c>
      <c r="E7" s="8" t="s">
        <v>23</v>
      </c>
      <c r="F7" s="20" t="s">
        <v>23</v>
      </c>
    </row>
    <row r="8" spans="2:6" x14ac:dyDescent="0.25">
      <c r="B8" s="2" t="s">
        <v>4</v>
      </c>
      <c r="C8" s="7" t="s">
        <v>20</v>
      </c>
      <c r="D8" s="17">
        <f>+(5+4+4+5+5)/5</f>
        <v>4.5999999999999996</v>
      </c>
      <c r="E8" s="11" t="s">
        <v>21</v>
      </c>
      <c r="F8" s="17">
        <f>+(5+3+4+4)/4</f>
        <v>4</v>
      </c>
    </row>
    <row r="9" spans="2:6" ht="15.75" thickBot="1" x14ac:dyDescent="0.3">
      <c r="B9" s="4" t="s">
        <v>5</v>
      </c>
      <c r="C9" s="6" t="s">
        <v>24</v>
      </c>
      <c r="D9" s="18">
        <f>+(6+13+9+10)/4</f>
        <v>9.5</v>
      </c>
      <c r="E9" s="9" t="s">
        <v>25</v>
      </c>
      <c r="F9" s="18">
        <f>+(20+25+17+13)/4</f>
        <v>18.75</v>
      </c>
    </row>
    <row r="11" spans="2:6" x14ac:dyDescent="0.25">
      <c r="C11" s="3"/>
    </row>
  </sheetData>
  <mergeCells count="1">
    <mergeCell ref="B3:C3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4" sqref="G14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30-03-2015</vt:lpstr>
      <vt:lpstr>31-03-2015</vt:lpstr>
      <vt:lpstr>Hoja3</vt:lpstr>
    </vt:vector>
  </TitlesOfParts>
  <Company>Ministerio de Vivienda y Urbanismo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Rencoret Villablanca</dc:creator>
  <cp:lastModifiedBy>Julio Rencoret Villablanca</cp:lastModifiedBy>
  <cp:lastPrinted>2015-03-30T16:51:44Z</cp:lastPrinted>
  <dcterms:created xsi:type="dcterms:W3CDTF">2015-03-30T15:39:49Z</dcterms:created>
  <dcterms:modified xsi:type="dcterms:W3CDTF">2015-03-31T18:48:05Z</dcterms:modified>
</cp:coreProperties>
</file>